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filterPrivacy="1"/>
  <xr:revisionPtr revIDLastSave="0" documentId="13_ncr:1_{D69F0C0B-CB06-4C2E-AC5F-770C5CDFD67C}" xr6:coauthVersionLast="36" xr6:coauthVersionMax="47" xr10:uidLastSave="{00000000-0000-0000-0000-000000000000}"/>
  <bookViews>
    <workbookView xWindow="0" yWindow="0" windowWidth="17130" windowHeight="10605" xr2:uid="{00000000-000D-0000-FFFF-FFFF00000000}"/>
  </bookViews>
  <sheets>
    <sheet name="КП" sheetId="1" r:id="rId1"/>
    <sheet name="СЗ к тенд" sheetId="2" r:id="rId2"/>
  </sheets>
  <definedNames>
    <definedName name="_xlnm.Print_Area" localSheetId="0">КП!$A$1:$J$33</definedName>
    <definedName name="_xlnm.Print_Area" localSheetId="1">'СЗ к тенд'!$A$2:$X$24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D15" i="1" l="1"/>
  <c r="D14" i="1"/>
  <c r="D12" i="1"/>
  <c r="D11" i="1"/>
  <c r="D10" i="1" l="1"/>
  <c r="D16" i="1" s="1"/>
  <c r="J14" i="1"/>
  <c r="J15" i="1"/>
  <c r="J11" i="1"/>
  <c r="J13" i="1" l="1"/>
  <c r="J12" i="1"/>
  <c r="J10" i="1" s="1"/>
  <c r="J16" i="1" l="1"/>
  <c r="D17" i="1"/>
  <c r="D18" i="1" s="1"/>
  <c r="J17" i="1" l="1"/>
  <c r="J18" i="1" s="1"/>
</calcChain>
</file>

<file path=xl/sharedStrings.xml><?xml version="1.0" encoding="utf-8"?>
<sst xmlns="http://schemas.openxmlformats.org/spreadsheetml/2006/main" count="116" uniqueCount="84">
  <si>
    <t>№ сметы</t>
  </si>
  <si>
    <t>Наименование работ</t>
  </si>
  <si>
    <t>№ п/п</t>
  </si>
  <si>
    <t>Всего, руб без НДС</t>
  </si>
  <si>
    <t xml:space="preserve">НДС 20% </t>
  </si>
  <si>
    <t>Итого по объектам с НДС</t>
  </si>
  <si>
    <t>Дополнительные затраты подрядчика за итогами сметы в текущих ценах в соответствии с расчетами подрядчика, руб.</t>
  </si>
  <si>
    <t>Примечание:</t>
  </si>
  <si>
    <t>Стоимость работ по смете, руб.</t>
  </si>
  <si>
    <t>1.1</t>
  </si>
  <si>
    <t>1.2</t>
  </si>
  <si>
    <t>2.1</t>
  </si>
  <si>
    <t>2.2</t>
  </si>
  <si>
    <t>Руководитель предприятия</t>
  </si>
  <si>
    <t>Ф.И.О.</t>
  </si>
  <si>
    <t>(наименование организации)</t>
  </si>
  <si>
    <t>(подпись)</t>
  </si>
  <si>
    <t>Конец формы</t>
  </si>
  <si>
    <t>Итого стоимость работ с учетом дополнительных затрат подрядчика, руб</t>
  </si>
  <si>
    <t>наименование затрат</t>
  </si>
  <si>
    <t>Графы № 5-9 заполняются подрядчиком на основании приложенных ЛСР и расчетов дополнительных затрат, в соответствии со сметными методиками. Количество и наименование граф должно соответствовать количеству и видам принятых дополнительных затрат в данном расчете.</t>
  </si>
  <si>
    <t>Приложение А</t>
  </si>
  <si>
    <t>к техническому заданию</t>
  </si>
  <si>
    <t>04-01-01</t>
  </si>
  <si>
    <t>04-02-01</t>
  </si>
  <si>
    <t>2</t>
  </si>
  <si>
    <r>
      <t xml:space="preserve">Графа </t>
    </r>
    <r>
      <rPr>
        <b/>
        <i/>
        <sz val="12"/>
        <rFont val="Times New Roman"/>
        <family val="1"/>
        <charset val="204"/>
      </rPr>
      <t xml:space="preserve">№ </t>
    </r>
    <r>
      <rPr>
        <b/>
        <sz val="12"/>
        <rFont val="Times New Roman"/>
        <family val="1"/>
        <charset val="204"/>
      </rPr>
      <t>4 заполняется подрядчиком на основании разработанных им ЛСР согласно ТЗ и в текущем уровне цен;</t>
    </r>
  </si>
  <si>
    <t>Директор_____________________________</t>
  </si>
  <si>
    <t xml:space="preserve">                                     М.П.</t>
  </si>
  <si>
    <t>ПРОТОКОЛ
договорной стоимости работ</t>
  </si>
  <si>
    <t>Обустройство Ашировского и Малокинельского лицензионных участков АО «Ойлгазтэт». ЛЭП-10 кВ»</t>
  </si>
  <si>
    <t>Строительство ЛЭП-10 кВ</t>
  </si>
  <si>
    <t>Пусконаладочные работы ЛЭП-10 кВ</t>
  </si>
  <si>
    <t>Обустройство Александровского лицензионного участка ООО «ГЕОПРОГРЕСС». ЛЭП-10 кВ</t>
  </si>
  <si>
    <r>
      <t xml:space="preserve">Выполнение комплекса строительно-монтажных и пусконаладочных работ по объектам
</t>
    </r>
    <r>
      <rPr>
        <b/>
        <sz val="12"/>
        <color theme="1"/>
        <rFont val="Times New Roman"/>
        <family val="1"/>
        <charset val="204"/>
      </rPr>
      <t>«Обустройство Ашировского и Малокинельского лицензионных участков АО «Ойлгазтэт». ЛЭП-10 кВ»,
«Обустройство Александровского лицензионного участка ООО «ГЕОПРОГРЕСС». ЛЭП-10 кВ».</t>
    </r>
  </si>
  <si>
    <t>09-01-01</t>
  </si>
  <si>
    <t>09-02-01</t>
  </si>
  <si>
    <t xml:space="preserve">Заказчик: </t>
  </si>
  <si>
    <t xml:space="preserve">Наименование объекта: </t>
  </si>
  <si>
    <t xml:space="preserve">СВОДКА ЗАТРАТ </t>
  </si>
  <si>
    <t>Сводка затрат</t>
  </si>
  <si>
    <t xml:space="preserve">Расчет составлен в уровне цен </t>
  </si>
  <si>
    <t>№ п.п.</t>
  </si>
  <si>
    <t>Номер сметного расчета</t>
  </si>
  <si>
    <t>Наименование работ и затрат</t>
  </si>
  <si>
    <t>Сметная стоимость</t>
  </si>
  <si>
    <t>Трудозатраты</t>
  </si>
  <si>
    <t>ФОТ</t>
  </si>
  <si>
    <t>НР</t>
  </si>
  <si>
    <t>СП</t>
  </si>
  <si>
    <t>Итого</t>
  </si>
  <si>
    <t>Уровень цен</t>
  </si>
  <si>
    <t>Лимит. затраты</t>
  </si>
  <si>
    <t>Доп. затраты</t>
  </si>
  <si>
    <t>Итого (без налогов)</t>
  </si>
  <si>
    <t>Налоги</t>
  </si>
  <si>
    <t>Всего</t>
  </si>
  <si>
    <t>Прямые затраты</t>
  </si>
  <si>
    <t>В том числе</t>
  </si>
  <si>
    <t>оборудование</t>
  </si>
  <si>
    <t>В т.ч. поставка заказчика</t>
  </si>
  <si>
    <t>ТЗ</t>
  </si>
  <si>
    <t>ТЗМ</t>
  </si>
  <si>
    <t>основ. з.п.</t>
  </si>
  <si>
    <t>эксп. маш.</t>
  </si>
  <si>
    <t>з.п. мех.</t>
  </si>
  <si>
    <t>материалы</t>
  </si>
  <si>
    <t>перевозка</t>
  </si>
  <si>
    <t>Раздел 1. Новый Раздел</t>
  </si>
  <si>
    <t>1</t>
  </si>
  <si>
    <t>Строительство ЛЭП 10-кВ</t>
  </si>
  <si>
    <t xml:space="preserve"> </t>
  </si>
  <si>
    <t>БИМ</t>
  </si>
  <si>
    <t>Пусконаладочные работы ЛЭП 10-кВ</t>
  </si>
  <si>
    <t>3</t>
  </si>
  <si>
    <t>4</t>
  </si>
  <si>
    <t>Итого по разделу 1 Новый Раздел</t>
  </si>
  <si>
    <t>Всего по сводке затрат</t>
  </si>
  <si>
    <t>Составил:</t>
  </si>
  <si>
    <t/>
  </si>
  <si>
    <t>должность</t>
  </si>
  <si>
    <t>подпись</t>
  </si>
  <si>
    <t>расшифровка подписи</t>
  </si>
  <si>
    <t>Проверил: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</si>
</sst>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₽_-;\-* #,##0.00\ _₽_-;_-* &quot;-&quot;??\ _₽_-;_-@_-"/>
  </numFmts>
  <fonts count="2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theme="0" tint="-0.249977111117893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Arial"/>
      <charset val="204"/>
    </font>
    <font>
      <sz val="11"/>
      <name val="Arial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10"/>
      <name val="Arial"/>
      <charset val="204"/>
    </font>
    <font>
      <b/>
      <sz val="10"/>
      <name val="Arial"/>
      <charset val="204"/>
    </font>
    <font>
      <sz val="9"/>
      <name val="Arial"/>
      <charset val="204"/>
    </font>
    <font>
      <i/>
      <sz val="9"/>
      <name val="Arial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/>
  </cellStyleXfs>
  <cellXfs count="104">
    <xf numFmtId="0" fontId="0" fillId="0" borderId="0" xfId="0"/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/>
    <xf numFmtId="43" fontId="2" fillId="0" borderId="1" xfId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Continuous" vertical="center"/>
    </xf>
    <xf numFmtId="0" fontId="5" fillId="0" borderId="0" xfId="0" applyFont="1" applyBorder="1" applyAlignment="1">
      <alignment horizontal="centerContinuous" vertical="center" wrapText="1"/>
    </xf>
    <xf numFmtId="0" fontId="2" fillId="0" borderId="1" xfId="0" applyFont="1" applyBorder="1"/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Border="1"/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43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43" fontId="5" fillId="0" borderId="0" xfId="0" applyNumberFormat="1" applyFont="1"/>
    <xf numFmtId="0" fontId="8" fillId="0" borderId="0" xfId="0" applyFont="1" applyFill="1" applyBorder="1" applyAlignment="1">
      <alignment vertical="top" wrapText="1"/>
    </xf>
    <xf numFmtId="0" fontId="5" fillId="0" borderId="0" xfId="0" applyFont="1" applyBorder="1"/>
    <xf numFmtId="0" fontId="5" fillId="0" borderId="5" xfId="0" applyFont="1" applyBorder="1"/>
    <xf numFmtId="0" fontId="5" fillId="0" borderId="0" xfId="0" applyFont="1" applyBorder="1" applyAlignment="1">
      <alignment horizontal="center" vertical="center"/>
    </xf>
    <xf numFmtId="0" fontId="5" fillId="0" borderId="3" xfId="0" applyFont="1" applyBorder="1"/>
    <xf numFmtId="0" fontId="9" fillId="0" borderId="3" xfId="0" applyFont="1" applyBorder="1" applyAlignment="1">
      <alignment horizontal="center" vertical="top"/>
    </xf>
    <xf numFmtId="49" fontId="6" fillId="0" borderId="0" xfId="0" applyNumberFormat="1" applyFont="1" applyBorder="1" applyAlignment="1">
      <alignment horizontal="centerContinuous" vertical="top"/>
    </xf>
    <xf numFmtId="49" fontId="6" fillId="0" borderId="0" xfId="0" applyNumberFormat="1" applyFont="1" applyBorder="1" applyAlignment="1">
      <alignment horizontal="centerContinuous"/>
    </xf>
    <xf numFmtId="49" fontId="6" fillId="0" borderId="0" xfId="0" applyNumberFormat="1" applyFont="1" applyAlignment="1">
      <alignment horizontal="centerContinuous"/>
    </xf>
    <xf numFmtId="0" fontId="10" fillId="0" borderId="0" xfId="0" applyFont="1" applyFill="1"/>
    <xf numFmtId="0" fontId="10" fillId="0" borderId="0" xfId="0" applyFont="1" applyFill="1" applyBorder="1" applyAlignment="1">
      <alignment horizontal="right" vertical="top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3" fontId="2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0" fontId="2" fillId="2" borderId="0" xfId="0" applyFont="1" applyFill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43" fontId="2" fillId="0" borderId="1" xfId="0" applyNumberFormat="1" applyFont="1" applyBorder="1"/>
    <xf numFmtId="0" fontId="4" fillId="2" borderId="1" xfId="0" applyFont="1" applyFill="1" applyBorder="1" applyAlignment="1">
      <alignment horizontal="center" vertical="center"/>
    </xf>
    <xf numFmtId="0" fontId="4" fillId="0" borderId="0" xfId="0" applyFont="1"/>
    <xf numFmtId="43" fontId="15" fillId="0" borderId="1" xfId="1" applyFont="1" applyFill="1" applyBorder="1" applyAlignment="1">
      <alignment vertical="center" wrapText="1"/>
    </xf>
    <xf numFmtId="43" fontId="13" fillId="2" borderId="1" xfId="0" applyNumberFormat="1" applyFont="1" applyFill="1" applyBorder="1" applyAlignment="1">
      <alignment horizontal="center" vertical="center" wrapText="1"/>
    </xf>
    <xf numFmtId="43" fontId="13" fillId="2" borderId="1" xfId="1" applyFont="1" applyFill="1" applyBorder="1" applyAlignment="1">
      <alignment vertical="center" wrapText="1"/>
    </xf>
    <xf numFmtId="43" fontId="13" fillId="2" borderId="1" xfId="1" applyFont="1" applyFill="1" applyBorder="1" applyAlignment="1">
      <alignment horizontal="center" vertical="center" wrapText="1"/>
    </xf>
    <xf numFmtId="0" fontId="13" fillId="2" borderId="1" xfId="0" applyNumberFormat="1" applyFont="1" applyFill="1" applyBorder="1" applyAlignment="1">
      <alignment horizontal="center" vertical="center" wrapText="1"/>
    </xf>
    <xf numFmtId="0" fontId="16" fillId="0" borderId="0" xfId="2" applyNumberFormat="1" applyFont="1" applyFill="1" applyBorder="1" applyAlignment="1" applyProtection="1"/>
    <xf numFmtId="0" fontId="3" fillId="0" borderId="0" xfId="2"/>
    <xf numFmtId="0" fontId="17" fillId="0" borderId="0" xfId="2" applyNumberFormat="1" applyFont="1" applyFill="1" applyBorder="1" applyAlignment="1" applyProtection="1">
      <alignment wrapText="1"/>
    </xf>
    <xf numFmtId="0" fontId="16" fillId="0" borderId="0" xfId="2" applyNumberFormat="1" applyFont="1" applyFill="1" applyBorder="1" applyAlignment="1" applyProtection="1">
      <alignment horizontal="left" vertical="top"/>
    </xf>
    <xf numFmtId="0" fontId="18" fillId="0" borderId="0" xfId="2" applyNumberFormat="1" applyFont="1" applyFill="1" applyBorder="1" applyAlignment="1" applyProtection="1">
      <alignment horizontal="center" vertical="center"/>
    </xf>
    <xf numFmtId="0" fontId="18" fillId="0" borderId="0" xfId="2" applyNumberFormat="1" applyFont="1" applyFill="1" applyBorder="1" applyAlignment="1" applyProtection="1">
      <alignment vertical="center"/>
    </xf>
    <xf numFmtId="0" fontId="19" fillId="0" borderId="0" xfId="2" applyNumberFormat="1" applyFont="1" applyFill="1" applyBorder="1" applyAlignment="1" applyProtection="1">
      <alignment wrapText="1"/>
    </xf>
    <xf numFmtId="0" fontId="16" fillId="0" borderId="0" xfId="2" applyNumberFormat="1" applyFont="1" applyFill="1" applyBorder="1" applyAlignment="1" applyProtection="1">
      <alignment wrapText="1"/>
    </xf>
    <xf numFmtId="0" fontId="16" fillId="0" borderId="0" xfId="2" applyNumberFormat="1" applyFont="1" applyFill="1" applyBorder="1" applyAlignment="1" applyProtection="1">
      <alignment horizontal="left" vertical="top" wrapText="1"/>
    </xf>
    <xf numFmtId="0" fontId="20" fillId="0" borderId="1" xfId="2" applyNumberFormat="1" applyFont="1" applyFill="1" applyBorder="1" applyAlignment="1" applyProtection="1">
      <alignment horizontal="center" vertical="center" wrapText="1"/>
    </xf>
    <xf numFmtId="0" fontId="18" fillId="0" borderId="0" xfId="2" applyNumberFormat="1" applyFont="1" applyFill="1" applyBorder="1" applyAlignment="1" applyProtection="1">
      <alignment wrapText="1"/>
    </xf>
    <xf numFmtId="49" fontId="20" fillId="0" borderId="4" xfId="2" applyNumberFormat="1" applyFont="1" applyFill="1" applyBorder="1" applyAlignment="1" applyProtection="1">
      <alignment horizontal="center" vertical="top"/>
    </xf>
    <xf numFmtId="0" fontId="20" fillId="0" borderId="4" xfId="2" applyNumberFormat="1" applyFont="1" applyFill="1" applyBorder="1" applyAlignment="1" applyProtection="1">
      <alignment horizontal="left" vertical="top" wrapText="1"/>
    </xf>
    <xf numFmtId="4" fontId="20" fillId="0" borderId="4" xfId="2" applyNumberFormat="1" applyFont="1" applyFill="1" applyBorder="1" applyAlignment="1" applyProtection="1">
      <alignment horizontal="right" vertical="top"/>
    </xf>
    <xf numFmtId="0" fontId="20" fillId="0" borderId="4" xfId="2" applyNumberFormat="1" applyFont="1" applyFill="1" applyBorder="1" applyAlignment="1" applyProtection="1">
      <alignment horizontal="right" vertical="top"/>
    </xf>
    <xf numFmtId="2" fontId="20" fillId="0" borderId="4" xfId="2" applyNumberFormat="1" applyFont="1" applyFill="1" applyBorder="1" applyAlignment="1" applyProtection="1">
      <alignment horizontal="right" vertical="top"/>
    </xf>
    <xf numFmtId="0" fontId="20" fillId="0" borderId="4" xfId="2" applyNumberFormat="1" applyFont="1" applyFill="1" applyBorder="1" applyAlignment="1" applyProtection="1">
      <alignment horizontal="center" vertical="top"/>
    </xf>
    <xf numFmtId="49" fontId="20" fillId="0" borderId="1" xfId="2" applyNumberFormat="1" applyFont="1" applyFill="1" applyBorder="1" applyAlignment="1" applyProtection="1"/>
    <xf numFmtId="0" fontId="20" fillId="0" borderId="1" xfId="2" applyNumberFormat="1" applyFont="1" applyFill="1" applyBorder="1" applyAlignment="1" applyProtection="1"/>
    <xf numFmtId="0" fontId="21" fillId="0" borderId="1" xfId="2" applyNumberFormat="1" applyFont="1" applyFill="1" applyBorder="1" applyAlignment="1" applyProtection="1">
      <alignment horizontal="left" vertical="top" wrapText="1"/>
    </xf>
    <xf numFmtId="4" fontId="21" fillId="0" borderId="1" xfId="2" applyNumberFormat="1" applyFont="1" applyFill="1" applyBorder="1" applyAlignment="1" applyProtection="1">
      <alignment horizontal="right" vertical="top"/>
    </xf>
    <xf numFmtId="0" fontId="21" fillId="0" borderId="1" xfId="2" applyNumberFormat="1" applyFont="1" applyFill="1" applyBorder="1" applyAlignment="1" applyProtection="1">
      <alignment horizontal="right" vertical="top"/>
    </xf>
    <xf numFmtId="2" fontId="21" fillId="0" borderId="1" xfId="2" applyNumberFormat="1" applyFont="1" applyFill="1" applyBorder="1" applyAlignment="1" applyProtection="1">
      <alignment horizontal="right" vertical="top"/>
    </xf>
    <xf numFmtId="0" fontId="20" fillId="0" borderId="0" xfId="2" applyNumberFormat="1" applyFont="1" applyFill="1" applyBorder="1" applyAlignment="1" applyProtection="1">
      <alignment horizontal="right"/>
    </xf>
    <xf numFmtId="0" fontId="20" fillId="0" borderId="5" xfId="2" applyNumberFormat="1" applyFont="1" applyFill="1" applyBorder="1" applyAlignment="1" applyProtection="1"/>
    <xf numFmtId="0" fontId="20" fillId="0" borderId="0" xfId="2" applyNumberFormat="1" applyFont="1" applyFill="1" applyBorder="1" applyAlignment="1" applyProtection="1">
      <alignment wrapText="1"/>
    </xf>
    <xf numFmtId="0" fontId="22" fillId="0" borderId="0" xfId="2" applyNumberFormat="1" applyFont="1" applyFill="1" applyBorder="1" applyAlignment="1" applyProtection="1">
      <alignment horizontal="right"/>
    </xf>
    <xf numFmtId="0" fontId="23" fillId="0" borderId="0" xfId="2" applyNumberFormat="1" applyFont="1" applyFill="1" applyBorder="1" applyAlignment="1" applyProtection="1">
      <alignment vertical="top"/>
    </xf>
    <xf numFmtId="0" fontId="23" fillId="0" borderId="0" xfId="2" applyNumberFormat="1" applyFont="1" applyFill="1" applyBorder="1" applyAlignment="1" applyProtection="1">
      <alignment horizontal="center" vertical="top"/>
    </xf>
    <xf numFmtId="0" fontId="22" fillId="0" borderId="0" xfId="2" applyNumberFormat="1" applyFont="1" applyFill="1" applyBorder="1" applyAlignment="1" applyProtection="1"/>
    <xf numFmtId="0" fontId="20" fillId="0" borderId="0" xfId="2" applyNumberFormat="1" applyFont="1" applyFill="1" applyBorder="1" applyAlignment="1" applyProtection="1"/>
    <xf numFmtId="0" fontId="14" fillId="0" borderId="0" xfId="0" applyFont="1" applyAlignment="1">
      <alignment horizontal="center" wrapText="1"/>
    </xf>
    <xf numFmtId="0" fontId="10" fillId="0" borderId="0" xfId="0" applyFont="1" applyFill="1" applyBorder="1" applyAlignment="1">
      <alignment horizontal="left" vertical="top" wrapText="1"/>
    </xf>
    <xf numFmtId="0" fontId="5" fillId="0" borderId="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20" fillId="0" borderId="5" xfId="2" applyNumberFormat="1" applyFont="1" applyFill="1" applyBorder="1" applyAlignment="1" applyProtection="1">
      <alignment wrapText="1"/>
    </xf>
    <xf numFmtId="0" fontId="20" fillId="0" borderId="5" xfId="2" applyNumberFormat="1" applyFont="1" applyFill="1" applyBorder="1" applyAlignment="1" applyProtection="1">
      <alignment horizontal="center" wrapText="1"/>
    </xf>
    <xf numFmtId="0" fontId="23" fillId="0" borderId="10" xfId="2" applyNumberFormat="1" applyFont="1" applyFill="1" applyBorder="1" applyAlignment="1" applyProtection="1">
      <alignment horizontal="center" vertical="top"/>
    </xf>
    <xf numFmtId="0" fontId="18" fillId="0" borderId="6" xfId="2" applyNumberFormat="1" applyFont="1" applyFill="1" applyBorder="1" applyAlignment="1" applyProtection="1">
      <alignment horizontal="left" vertical="top" wrapText="1"/>
    </xf>
    <xf numFmtId="0" fontId="18" fillId="0" borderId="7" xfId="2" applyNumberFormat="1" applyFont="1" applyFill="1" applyBorder="1" applyAlignment="1" applyProtection="1">
      <alignment horizontal="left" vertical="top" wrapText="1"/>
    </xf>
    <xf numFmtId="0" fontId="18" fillId="0" borderId="8" xfId="2" applyNumberFormat="1" applyFont="1" applyFill="1" applyBorder="1" applyAlignment="1" applyProtection="1">
      <alignment horizontal="left" vertical="top" wrapText="1"/>
    </xf>
    <xf numFmtId="0" fontId="20" fillId="0" borderId="1" xfId="2" applyNumberFormat="1" applyFont="1" applyFill="1" applyBorder="1" applyAlignment="1" applyProtection="1">
      <alignment horizontal="center" vertical="center" wrapText="1"/>
    </xf>
    <xf numFmtId="0" fontId="20" fillId="0" borderId="6" xfId="2" applyNumberFormat="1" applyFont="1" applyFill="1" applyBorder="1" applyAlignment="1" applyProtection="1">
      <alignment horizontal="center" vertical="center" wrapText="1"/>
    </xf>
    <xf numFmtId="0" fontId="20" fillId="0" borderId="7" xfId="2" applyNumberFormat="1" applyFont="1" applyFill="1" applyBorder="1" applyAlignment="1" applyProtection="1">
      <alignment horizontal="center" vertical="center" wrapText="1"/>
    </xf>
    <xf numFmtId="0" fontId="20" fillId="0" borderId="8" xfId="2" applyNumberFormat="1" applyFont="1" applyFill="1" applyBorder="1" applyAlignment="1" applyProtection="1">
      <alignment horizontal="center" vertical="center" wrapText="1"/>
    </xf>
    <xf numFmtId="0" fontId="20" fillId="0" borderId="4" xfId="2" applyNumberFormat="1" applyFont="1" applyFill="1" applyBorder="1" applyAlignment="1" applyProtection="1">
      <alignment horizontal="center" vertical="center" wrapText="1"/>
    </xf>
    <xf numFmtId="0" fontId="20" fillId="0" borderId="2" xfId="2" applyNumberFormat="1" applyFont="1" applyFill="1" applyBorder="1" applyAlignment="1" applyProtection="1">
      <alignment horizontal="center" vertical="center" wrapText="1"/>
    </xf>
    <xf numFmtId="0" fontId="20" fillId="0" borderId="9" xfId="2" applyNumberFormat="1" applyFont="1" applyFill="1" applyBorder="1" applyAlignment="1" applyProtection="1">
      <alignment horizontal="center" vertical="center" wrapText="1"/>
    </xf>
    <xf numFmtId="0" fontId="20" fillId="0" borderId="1" xfId="2" applyNumberFormat="1" applyFont="1" applyFill="1" applyBorder="1" applyAlignment="1" applyProtection="1">
      <alignment horizontal="center" vertical="center"/>
    </xf>
    <xf numFmtId="0" fontId="17" fillId="0" borderId="0" xfId="2" applyNumberFormat="1" applyFont="1" applyFill="1" applyBorder="1" applyAlignment="1" applyProtection="1">
      <alignment horizontal="left" vertical="top" wrapText="1"/>
    </xf>
    <xf numFmtId="0" fontId="19" fillId="0" borderId="0" xfId="2" applyNumberFormat="1" applyFont="1" applyFill="1" applyBorder="1" applyAlignment="1" applyProtection="1">
      <alignment horizontal="center" vertical="top"/>
    </xf>
    <xf numFmtId="0" fontId="16" fillId="0" borderId="0" xfId="2" applyNumberFormat="1" applyFont="1" applyFill="1" applyBorder="1" applyAlignment="1" applyProtection="1">
      <alignment horizontal="center" vertical="top" wrapText="1"/>
    </xf>
    <xf numFmtId="0" fontId="17" fillId="0" borderId="5" xfId="2" applyNumberFormat="1" applyFont="1" applyFill="1" applyBorder="1" applyAlignment="1" applyProtection="1"/>
  </cellXfs>
  <cellStyles count="3">
    <cellStyle name="Обычный" xfId="0" builtinId="0"/>
    <cellStyle name="Обычный 2" xfId="2" xr:uid="{00000000-0005-0000-0000-000001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30"/>
  <sheetViews>
    <sheetView tabSelected="1" view="pageBreakPreview" zoomScaleNormal="100" zoomScaleSheetLayoutView="100" workbookViewId="0">
      <selection activeCell="D14" sqref="D14"/>
    </sheetView>
  </sheetViews>
  <sheetFormatPr defaultRowHeight="15"/>
  <cols>
    <col min="1" max="1" width="5.7109375" style="2" customWidth="1"/>
    <col min="2" max="2" width="12.42578125" style="2" customWidth="1"/>
    <col min="3" max="3" width="50.42578125" style="2" customWidth="1"/>
    <col min="4" max="4" width="17" style="2" customWidth="1"/>
    <col min="5" max="9" width="16.42578125" style="2" customWidth="1"/>
    <col min="10" max="10" width="18.140625" style="2" customWidth="1"/>
    <col min="11" max="16384" width="9.140625" style="2"/>
  </cols>
  <sheetData>
    <row r="1" spans="1:13">
      <c r="H1" s="39"/>
      <c r="I1" s="39" t="s">
        <v>21</v>
      </c>
    </row>
    <row r="2" spans="1:13">
      <c r="I2" s="2" t="s">
        <v>22</v>
      </c>
    </row>
    <row r="4" spans="1:13" customFormat="1" ht="45" customHeight="1">
      <c r="A4" s="76" t="s">
        <v>29</v>
      </c>
      <c r="B4" s="76"/>
      <c r="C4" s="76"/>
      <c r="D4" s="76"/>
      <c r="E4" s="76"/>
      <c r="F4" s="76"/>
      <c r="G4" s="76"/>
      <c r="H4" s="76"/>
      <c r="I4" s="76"/>
      <c r="J4" s="76"/>
    </row>
    <row r="5" spans="1:13" ht="52.5" customHeight="1">
      <c r="A5" s="78" t="s">
        <v>34</v>
      </c>
      <c r="B5" s="78"/>
      <c r="C5" s="78"/>
      <c r="D5" s="78"/>
      <c r="E5" s="78"/>
      <c r="F5" s="78"/>
      <c r="G5" s="78"/>
      <c r="H5" s="78"/>
      <c r="I5" s="78"/>
      <c r="J5" s="78"/>
    </row>
    <row r="6" spans="1:13" ht="15.75">
      <c r="A6" s="5"/>
      <c r="B6" s="6"/>
      <c r="C6" s="6"/>
      <c r="D6" s="6"/>
      <c r="E6" s="6"/>
      <c r="F6" s="6"/>
      <c r="G6" s="6"/>
      <c r="H6" s="6"/>
      <c r="I6" s="6"/>
      <c r="J6" s="6"/>
    </row>
    <row r="7" spans="1:13" ht="29.25" customHeight="1">
      <c r="A7" s="79" t="s">
        <v>2</v>
      </c>
      <c r="B7" s="79" t="s">
        <v>0</v>
      </c>
      <c r="C7" s="79" t="s">
        <v>1</v>
      </c>
      <c r="D7" s="79" t="s">
        <v>8</v>
      </c>
      <c r="E7" s="81" t="s">
        <v>6</v>
      </c>
      <c r="F7" s="82"/>
      <c r="G7" s="82"/>
      <c r="H7" s="82"/>
      <c r="I7" s="83"/>
      <c r="J7" s="79" t="s">
        <v>18</v>
      </c>
      <c r="K7" s="1"/>
      <c r="L7" s="1"/>
      <c r="M7" s="9"/>
    </row>
    <row r="8" spans="1:13" ht="44.25" customHeight="1">
      <c r="A8" s="80"/>
      <c r="B8" s="80"/>
      <c r="C8" s="80"/>
      <c r="D8" s="80"/>
      <c r="E8" s="30" t="s">
        <v>19</v>
      </c>
      <c r="F8" s="30" t="s">
        <v>19</v>
      </c>
      <c r="G8" s="30" t="s">
        <v>19</v>
      </c>
      <c r="H8" s="30" t="s">
        <v>19</v>
      </c>
      <c r="I8" s="30" t="s">
        <v>19</v>
      </c>
      <c r="J8" s="80"/>
      <c r="K8" s="1"/>
      <c r="L8" s="1"/>
      <c r="M8" s="9"/>
    </row>
    <row r="9" spans="1:13">
      <c r="A9" s="34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34">
        <v>8</v>
      </c>
      <c r="I9" s="34">
        <v>9</v>
      </c>
      <c r="J9" s="34">
        <v>10</v>
      </c>
      <c r="K9" s="9"/>
      <c r="L9" s="9"/>
      <c r="M9" s="9"/>
    </row>
    <row r="10" spans="1:13" ht="30" customHeight="1">
      <c r="A10" s="32">
        <v>1</v>
      </c>
      <c r="B10" s="84" t="s">
        <v>30</v>
      </c>
      <c r="C10" s="85"/>
      <c r="D10" s="41">
        <f>D11+D12</f>
        <v>9345636.0199999996</v>
      </c>
      <c r="E10" s="13"/>
      <c r="F10" s="13"/>
      <c r="G10" s="13"/>
      <c r="H10" s="13"/>
      <c r="I10" s="13"/>
      <c r="J10" s="12">
        <f>SUM(J11:J12)</f>
        <v>9345636.0199999996</v>
      </c>
      <c r="K10" s="9"/>
      <c r="L10" s="9"/>
      <c r="M10" s="9"/>
    </row>
    <row r="11" spans="1:13" ht="15.75">
      <c r="A11" s="33" t="s">
        <v>9</v>
      </c>
      <c r="B11" s="27" t="s">
        <v>23</v>
      </c>
      <c r="C11" s="28" t="s">
        <v>31</v>
      </c>
      <c r="D11" s="40">
        <f>'СЗ к тенд'!R14</f>
        <v>7019097.6699999999</v>
      </c>
      <c r="E11" s="3"/>
      <c r="F11" s="3"/>
      <c r="G11" s="3"/>
      <c r="H11" s="3"/>
      <c r="I11" s="4"/>
      <c r="J11" s="29">
        <f>SUM(D11:I11)</f>
        <v>7019097.6699999999</v>
      </c>
      <c r="K11" s="9"/>
      <c r="L11" s="9"/>
      <c r="M11" s="9"/>
    </row>
    <row r="12" spans="1:13" ht="15.75">
      <c r="A12" s="33" t="s">
        <v>10</v>
      </c>
      <c r="B12" s="27" t="s">
        <v>35</v>
      </c>
      <c r="C12" s="28" t="s">
        <v>32</v>
      </c>
      <c r="D12" s="40">
        <f>'СЗ к тенд'!R15</f>
        <v>2326538.35</v>
      </c>
      <c r="E12" s="3"/>
      <c r="F12" s="3"/>
      <c r="G12" s="3"/>
      <c r="H12" s="3"/>
      <c r="I12" s="4"/>
      <c r="J12" s="29">
        <f>SUM(D12:I12)</f>
        <v>2326538.35</v>
      </c>
      <c r="K12" s="9"/>
      <c r="L12" s="9"/>
      <c r="M12" s="9"/>
    </row>
    <row r="13" spans="1:13" ht="30" customHeight="1">
      <c r="A13" s="32" t="s">
        <v>25</v>
      </c>
      <c r="B13" s="84" t="s">
        <v>33</v>
      </c>
      <c r="C13" s="85"/>
      <c r="D13" s="42">
        <f>SUM(D14:D15)</f>
        <v>3111711.0599999996</v>
      </c>
      <c r="E13" s="43"/>
      <c r="F13" s="43"/>
      <c r="G13" s="43"/>
      <c r="H13" s="43"/>
      <c r="I13" s="44"/>
      <c r="J13" s="12">
        <f>SUM(J14:J15)</f>
        <v>3111711.0599999996</v>
      </c>
      <c r="K13" s="9"/>
      <c r="L13" s="9"/>
      <c r="M13" s="9"/>
    </row>
    <row r="14" spans="1:13" ht="15.75">
      <c r="A14" s="33" t="s">
        <v>11</v>
      </c>
      <c r="B14" s="27" t="s">
        <v>24</v>
      </c>
      <c r="C14" s="28" t="s">
        <v>31</v>
      </c>
      <c r="D14" s="40">
        <f>'СЗ к тенд'!R16</f>
        <v>2461863.2799999998</v>
      </c>
      <c r="E14" s="3"/>
      <c r="F14" s="3"/>
      <c r="G14" s="3"/>
      <c r="H14" s="3"/>
      <c r="I14" s="4"/>
      <c r="J14" s="29">
        <f>SUM(D14:I14)</f>
        <v>2461863.2799999998</v>
      </c>
      <c r="K14" s="9"/>
      <c r="L14" s="9"/>
      <c r="M14" s="9"/>
    </row>
    <row r="15" spans="1:13" ht="15.75">
      <c r="A15" s="33" t="s">
        <v>12</v>
      </c>
      <c r="B15" s="27" t="s">
        <v>36</v>
      </c>
      <c r="C15" s="28" t="s">
        <v>32</v>
      </c>
      <c r="D15" s="40">
        <f>'СЗ к тенд'!R17</f>
        <v>649847.78</v>
      </c>
      <c r="E15" s="3"/>
      <c r="F15" s="3"/>
      <c r="G15" s="3"/>
      <c r="H15" s="3"/>
      <c r="I15" s="4"/>
      <c r="J15" s="29">
        <f t="shared" ref="J15" si="0">SUM(D15:I15)</f>
        <v>649847.78</v>
      </c>
      <c r="K15" s="9"/>
      <c r="L15" s="9"/>
      <c r="M15" s="9"/>
    </row>
    <row r="16" spans="1:13">
      <c r="A16" s="10"/>
      <c r="B16" s="11"/>
      <c r="C16" s="11" t="s">
        <v>3</v>
      </c>
      <c r="D16" s="12">
        <f>D10+D13</f>
        <v>12457347.079999998</v>
      </c>
      <c r="E16" s="13"/>
      <c r="F16" s="13"/>
      <c r="G16" s="13"/>
      <c r="H16" s="13"/>
      <c r="I16" s="13"/>
      <c r="J16" s="12">
        <f>J10+J13</f>
        <v>12457347.079999998</v>
      </c>
    </row>
    <row r="17" spans="1:10">
      <c r="A17" s="35"/>
      <c r="B17" s="7"/>
      <c r="C17" s="36" t="s">
        <v>4</v>
      </c>
      <c r="D17" s="37">
        <f>D16*0.2</f>
        <v>2491469.4159999997</v>
      </c>
      <c r="E17" s="37"/>
      <c r="F17" s="37"/>
      <c r="G17" s="37"/>
      <c r="H17" s="37"/>
      <c r="I17" s="8"/>
      <c r="J17" s="37">
        <f>J16*0.2</f>
        <v>2491469.4159999997</v>
      </c>
    </row>
    <row r="18" spans="1:10">
      <c r="A18" s="38"/>
      <c r="B18" s="11"/>
      <c r="C18" s="11" t="s">
        <v>5</v>
      </c>
      <c r="D18" s="12">
        <f>D17+D16</f>
        <v>14948816.495999997</v>
      </c>
      <c r="E18" s="13"/>
      <c r="F18" s="13"/>
      <c r="G18" s="13"/>
      <c r="H18" s="13"/>
      <c r="I18" s="13"/>
      <c r="J18" s="12">
        <f>J17+J16</f>
        <v>14948816.495999997</v>
      </c>
    </row>
    <row r="19" spans="1:10" ht="15.75">
      <c r="A19" s="14"/>
      <c r="B19" s="14"/>
      <c r="C19" s="14"/>
      <c r="D19" s="15"/>
      <c r="E19" s="15"/>
      <c r="F19" s="15"/>
      <c r="G19" s="15"/>
      <c r="H19" s="15"/>
      <c r="I19" s="14"/>
      <c r="J19" s="14"/>
    </row>
    <row r="20" spans="1:10" ht="15.75">
      <c r="A20" s="16"/>
      <c r="B20" s="14"/>
      <c r="C20" s="16"/>
      <c r="D20" s="16"/>
      <c r="E20" s="16"/>
      <c r="F20" s="16"/>
      <c r="G20" s="16"/>
      <c r="H20" s="16"/>
      <c r="I20" s="16"/>
      <c r="J20" s="16"/>
    </row>
    <row r="21" spans="1:10" ht="15.75">
      <c r="A21" s="14"/>
      <c r="B21" s="16"/>
      <c r="C21" s="16" t="s">
        <v>13</v>
      </c>
      <c r="D21" s="16"/>
      <c r="E21" s="16"/>
      <c r="F21" s="16"/>
      <c r="G21" s="16"/>
      <c r="H21" s="16"/>
      <c r="I21" s="14"/>
      <c r="J21" s="14"/>
    </row>
    <row r="22" spans="1:10" ht="15.75">
      <c r="A22" s="17"/>
      <c r="B22" s="17"/>
      <c r="C22" s="18"/>
      <c r="D22" s="17"/>
      <c r="F22" s="17"/>
      <c r="G22" s="18"/>
      <c r="H22" s="19" t="s">
        <v>14</v>
      </c>
      <c r="J22" s="17"/>
    </row>
    <row r="23" spans="1:10" ht="16.5" thickBot="1">
      <c r="A23" s="20"/>
      <c r="B23" s="20"/>
      <c r="C23" s="21" t="s">
        <v>15</v>
      </c>
      <c r="D23" s="21"/>
      <c r="E23" s="31"/>
      <c r="F23" s="21"/>
      <c r="G23" s="21" t="s">
        <v>16</v>
      </c>
      <c r="H23" s="21"/>
      <c r="I23" s="20"/>
      <c r="J23" s="20"/>
    </row>
    <row r="24" spans="1:10" ht="15.75">
      <c r="A24" s="22" t="s">
        <v>17</v>
      </c>
      <c r="B24" s="23"/>
      <c r="C24" s="24"/>
      <c r="D24" s="22"/>
      <c r="E24" s="22"/>
      <c r="F24" s="22"/>
      <c r="G24" s="22"/>
      <c r="H24" s="22"/>
      <c r="I24" s="23"/>
      <c r="J24" s="23"/>
    </row>
    <row r="25" spans="1:10" ht="15.75">
      <c r="A25" s="25"/>
      <c r="B25" s="26" t="s">
        <v>7</v>
      </c>
      <c r="C25" s="77" t="s">
        <v>26</v>
      </c>
      <c r="D25" s="77"/>
      <c r="E25" s="77"/>
      <c r="F25" s="77"/>
      <c r="G25" s="77"/>
      <c r="H25" s="77"/>
      <c r="I25" s="77"/>
      <c r="J25" s="77"/>
    </row>
    <row r="26" spans="1:10" ht="33" customHeight="1">
      <c r="C26" s="77" t="s">
        <v>20</v>
      </c>
      <c r="D26" s="77"/>
      <c r="E26" s="77"/>
      <c r="F26" s="77"/>
      <c r="G26" s="77"/>
      <c r="H26" s="77"/>
      <c r="I26" s="77"/>
      <c r="J26" s="77"/>
    </row>
    <row r="29" spans="1:10">
      <c r="C29" s="39" t="s">
        <v>27</v>
      </c>
    </row>
    <row r="30" spans="1:10">
      <c r="C30" s="2" t="s">
        <v>28</v>
      </c>
    </row>
  </sheetData>
  <mergeCells count="12">
    <mergeCell ref="A4:J4"/>
    <mergeCell ref="C26:J26"/>
    <mergeCell ref="A5:J5"/>
    <mergeCell ref="C25:J25"/>
    <mergeCell ref="A7:A8"/>
    <mergeCell ref="E7:I7"/>
    <mergeCell ref="J7:J8"/>
    <mergeCell ref="B7:B8"/>
    <mergeCell ref="C7:C8"/>
    <mergeCell ref="D7:D8"/>
    <mergeCell ref="B10:C10"/>
    <mergeCell ref="B13:C13"/>
  </mergeCells>
  <phoneticPr fontId="7" type="noConversion"/>
  <pageMargins left="0.7" right="0.7" top="0.75" bottom="0.75" header="0.3" footer="0.3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36DE92-E4A0-41E5-8745-0920542AB9AB}">
  <sheetPr>
    <pageSetUpPr fitToPage="1"/>
  </sheetPr>
  <dimension ref="A1:AG24"/>
  <sheetViews>
    <sheetView zoomScale="85" zoomScaleNormal="85" workbookViewId="0">
      <selection activeCell="E10" sqref="E10:I12"/>
    </sheetView>
  </sheetViews>
  <sheetFormatPr defaultColWidth="9.140625" defaultRowHeight="12.75" customHeight="1" outlineLevelRow="1"/>
  <cols>
    <col min="1" max="1" width="5.85546875" style="75" customWidth="1"/>
    <col min="2" max="2" width="18.28515625" style="75" customWidth="1"/>
    <col min="3" max="3" width="42.42578125" style="75" customWidth="1"/>
    <col min="4" max="12" width="17.140625" style="75" customWidth="1"/>
    <col min="13" max="14" width="13.5703125" style="75" customWidth="1"/>
    <col min="15" max="17" width="14.140625" style="75" customWidth="1"/>
    <col min="18" max="18" width="18.85546875" style="75" customWidth="1"/>
    <col min="19" max="19" width="10.42578125" style="75" customWidth="1"/>
    <col min="20" max="21" width="14.140625" style="75" customWidth="1"/>
    <col min="22" max="24" width="16" style="75" customWidth="1"/>
    <col min="25" max="29" width="396" style="70" hidden="1" customWidth="1"/>
    <col min="30" max="30" width="59.5703125" style="70" hidden="1" customWidth="1"/>
    <col min="31" max="31" width="65" style="70" hidden="1" customWidth="1"/>
    <col min="32" max="32" width="59.5703125" style="70" hidden="1" customWidth="1"/>
    <col min="33" max="33" width="65" style="70" hidden="1" customWidth="1"/>
    <col min="34" max="16384" width="9.140625" style="75"/>
  </cols>
  <sheetData>
    <row r="1" spans="1:29" s="46" customFormat="1" ht="15">
      <c r="A1" s="45"/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  <c r="S1" s="45"/>
      <c r="T1" s="45"/>
      <c r="U1" s="45"/>
      <c r="V1" s="45"/>
      <c r="W1" s="45"/>
      <c r="X1" s="45"/>
    </row>
    <row r="2" spans="1:29" s="46" customFormat="1" ht="13.5" customHeight="1" outlineLevel="1">
      <c r="A2" s="100" t="s">
        <v>37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  <c r="R2" s="100"/>
      <c r="S2" s="100"/>
      <c r="T2" s="100"/>
      <c r="U2" s="100"/>
      <c r="V2" s="100"/>
      <c r="W2" s="100"/>
      <c r="X2" s="100"/>
      <c r="Y2" s="47" t="s">
        <v>37</v>
      </c>
    </row>
    <row r="3" spans="1:29" s="46" customFormat="1" ht="13.5" customHeight="1" outlineLevel="1">
      <c r="A3" s="100" t="s">
        <v>38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Z3" s="47" t="s">
        <v>38</v>
      </c>
    </row>
    <row r="4" spans="1:29" s="46" customFormat="1" ht="18" customHeight="1" outlineLevel="1">
      <c r="A4" s="48"/>
      <c r="B4" s="49"/>
      <c r="C4" s="49"/>
      <c r="D4" s="49"/>
      <c r="E4" s="49"/>
      <c r="F4" s="49"/>
      <c r="G4" s="49"/>
      <c r="H4" s="49"/>
      <c r="I4" s="49"/>
      <c r="J4" s="50"/>
      <c r="K4" s="50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</row>
    <row r="5" spans="1:29" s="46" customFormat="1" ht="18" customHeight="1" outlineLevel="1">
      <c r="A5" s="101" t="s">
        <v>39</v>
      </c>
      <c r="B5" s="101"/>
      <c r="C5" s="101"/>
      <c r="D5" s="101"/>
      <c r="E5" s="101"/>
      <c r="F5" s="101"/>
      <c r="G5" s="101"/>
      <c r="H5" s="101"/>
      <c r="I5" s="101"/>
      <c r="J5" s="101"/>
      <c r="K5" s="101"/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AA5" s="51" t="s">
        <v>39</v>
      </c>
    </row>
    <row r="6" spans="1:29" s="46" customFormat="1" ht="15" outlineLevel="1">
      <c r="A6" s="102" t="s">
        <v>40</v>
      </c>
      <c r="B6" s="102"/>
      <c r="C6" s="102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AB6" s="52" t="s">
        <v>40</v>
      </c>
    </row>
    <row r="7" spans="1:29" s="46" customFormat="1" ht="15" outlineLevel="1">
      <c r="B7" s="48"/>
      <c r="C7" s="53"/>
      <c r="D7" s="53"/>
      <c r="E7" s="53"/>
      <c r="F7" s="53"/>
      <c r="G7" s="53"/>
      <c r="H7" s="53"/>
      <c r="I7" s="53"/>
      <c r="J7" s="53"/>
      <c r="K7" s="102"/>
      <c r="L7" s="102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</row>
    <row r="8" spans="1:29" s="46" customFormat="1" ht="18" customHeight="1">
      <c r="A8" s="103" t="s">
        <v>41</v>
      </c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3"/>
      <c r="W8" s="103"/>
      <c r="X8" s="103"/>
    </row>
    <row r="9" spans="1:29" s="46" customFormat="1" ht="23.25" customHeight="1">
      <c r="A9" s="92" t="s">
        <v>42</v>
      </c>
      <c r="B9" s="92" t="s">
        <v>43</v>
      </c>
      <c r="C9" s="96" t="s">
        <v>44</v>
      </c>
      <c r="D9" s="99" t="s">
        <v>45</v>
      </c>
      <c r="E9" s="99"/>
      <c r="F9" s="99"/>
      <c r="G9" s="99"/>
      <c r="H9" s="99"/>
      <c r="I9" s="99"/>
      <c r="J9" s="99"/>
      <c r="K9" s="99"/>
      <c r="L9" s="99"/>
      <c r="M9" s="99" t="s">
        <v>46</v>
      </c>
      <c r="N9" s="99"/>
      <c r="O9" s="92" t="s">
        <v>47</v>
      </c>
      <c r="P9" s="92" t="s">
        <v>48</v>
      </c>
      <c r="Q9" s="92" t="s">
        <v>49</v>
      </c>
      <c r="R9" s="92" t="s">
        <v>50</v>
      </c>
      <c r="S9" s="92" t="s">
        <v>51</v>
      </c>
      <c r="T9" s="92" t="s">
        <v>52</v>
      </c>
      <c r="U9" s="92" t="s">
        <v>53</v>
      </c>
      <c r="V9" s="92" t="s">
        <v>54</v>
      </c>
      <c r="W9" s="92" t="s">
        <v>55</v>
      </c>
      <c r="X9" s="92" t="s">
        <v>56</v>
      </c>
    </row>
    <row r="10" spans="1:29" s="46" customFormat="1" ht="25.5" customHeight="1">
      <c r="A10" s="92"/>
      <c r="B10" s="92"/>
      <c r="C10" s="98"/>
      <c r="D10" s="92" t="s">
        <v>57</v>
      </c>
      <c r="E10" s="93" t="s">
        <v>58</v>
      </c>
      <c r="F10" s="94"/>
      <c r="G10" s="94"/>
      <c r="H10" s="94"/>
      <c r="I10" s="95"/>
      <c r="J10" s="96" t="s">
        <v>59</v>
      </c>
      <c r="K10" s="92" t="s">
        <v>60</v>
      </c>
      <c r="L10" s="92"/>
      <c r="M10" s="92" t="s">
        <v>61</v>
      </c>
      <c r="N10" s="92" t="s">
        <v>62</v>
      </c>
      <c r="O10" s="92"/>
      <c r="P10" s="92"/>
      <c r="Q10" s="92"/>
      <c r="R10" s="92"/>
      <c r="S10" s="92"/>
      <c r="T10" s="92"/>
      <c r="U10" s="92"/>
      <c r="V10" s="92"/>
      <c r="W10" s="92"/>
      <c r="X10" s="92"/>
    </row>
    <row r="11" spans="1:29" s="46" customFormat="1" ht="19.5" customHeight="1">
      <c r="A11" s="92"/>
      <c r="B11" s="92"/>
      <c r="C11" s="97"/>
      <c r="D11" s="92"/>
      <c r="E11" s="54" t="s">
        <v>63</v>
      </c>
      <c r="F11" s="54" t="s">
        <v>64</v>
      </c>
      <c r="G11" s="54" t="s">
        <v>65</v>
      </c>
      <c r="H11" s="54" t="s">
        <v>66</v>
      </c>
      <c r="I11" s="54" t="s">
        <v>67</v>
      </c>
      <c r="J11" s="97"/>
      <c r="K11" s="54" t="s">
        <v>66</v>
      </c>
      <c r="L11" s="54" t="s">
        <v>59</v>
      </c>
      <c r="M11" s="92"/>
      <c r="N11" s="92"/>
      <c r="O11" s="92"/>
      <c r="P11" s="92"/>
      <c r="Q11" s="92"/>
      <c r="R11" s="92"/>
      <c r="S11" s="92"/>
      <c r="T11" s="92"/>
      <c r="U11" s="92"/>
      <c r="V11" s="92"/>
      <c r="W11" s="92"/>
      <c r="X11" s="92"/>
    </row>
    <row r="12" spans="1:29" s="46" customFormat="1" ht="18" customHeight="1">
      <c r="A12" s="54">
        <v>1</v>
      </c>
      <c r="B12" s="54">
        <v>2</v>
      </c>
      <c r="C12" s="54">
        <v>3</v>
      </c>
      <c r="D12" s="54">
        <v>4</v>
      </c>
      <c r="E12" s="54">
        <v>5</v>
      </c>
      <c r="F12" s="54">
        <v>6</v>
      </c>
      <c r="G12" s="54">
        <v>7</v>
      </c>
      <c r="H12" s="54">
        <v>8</v>
      </c>
      <c r="I12" s="54">
        <v>9</v>
      </c>
      <c r="J12" s="54">
        <v>10</v>
      </c>
      <c r="K12" s="54">
        <v>11</v>
      </c>
      <c r="L12" s="54">
        <v>12</v>
      </c>
      <c r="M12" s="54">
        <v>13</v>
      </c>
      <c r="N12" s="54">
        <v>14</v>
      </c>
      <c r="O12" s="54">
        <v>15</v>
      </c>
      <c r="P12" s="54">
        <v>16</v>
      </c>
      <c r="Q12" s="54">
        <v>17</v>
      </c>
      <c r="R12" s="54">
        <v>18</v>
      </c>
      <c r="S12" s="54">
        <v>19</v>
      </c>
      <c r="T12" s="54">
        <v>20</v>
      </c>
      <c r="U12" s="54">
        <v>21</v>
      </c>
      <c r="V12" s="54">
        <v>22</v>
      </c>
      <c r="W12" s="54">
        <v>23</v>
      </c>
      <c r="X12" s="54">
        <v>24</v>
      </c>
    </row>
    <row r="13" spans="1:29" s="46" customFormat="1" ht="15.75">
      <c r="A13" s="89" t="s">
        <v>68</v>
      </c>
      <c r="B13" s="90"/>
      <c r="C13" s="90"/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1"/>
      <c r="AC13" s="55" t="s">
        <v>68</v>
      </c>
    </row>
    <row r="14" spans="1:29" s="46" customFormat="1" ht="15.75">
      <c r="A14" s="56" t="s">
        <v>69</v>
      </c>
      <c r="B14" s="57" t="s">
        <v>23</v>
      </c>
      <c r="C14" s="57" t="s">
        <v>70</v>
      </c>
      <c r="D14" s="58">
        <v>6018543.1799999997</v>
      </c>
      <c r="E14" s="58">
        <v>481716.76</v>
      </c>
      <c r="F14" s="58">
        <v>520747.67</v>
      </c>
      <c r="G14" s="58">
        <v>151186.42000000001</v>
      </c>
      <c r="H14" s="58">
        <v>5016078.75</v>
      </c>
      <c r="I14" s="59" t="s">
        <v>71</v>
      </c>
      <c r="J14" s="59"/>
      <c r="K14" s="59"/>
      <c r="L14" s="59"/>
      <c r="M14" s="58">
        <v>1551.16</v>
      </c>
      <c r="N14" s="60">
        <v>376.46</v>
      </c>
      <c r="O14" s="58">
        <v>632903.18000000005</v>
      </c>
      <c r="P14" s="58">
        <v>638482.41</v>
      </c>
      <c r="Q14" s="58">
        <v>362072.08</v>
      </c>
      <c r="R14" s="58">
        <v>7019097.6699999999</v>
      </c>
      <c r="S14" s="61" t="s">
        <v>72</v>
      </c>
      <c r="T14" s="59"/>
      <c r="U14" s="59"/>
      <c r="V14" s="58">
        <v>7019097.6699999999</v>
      </c>
      <c r="W14" s="59"/>
      <c r="X14" s="58">
        <v>7019097.6699999999</v>
      </c>
      <c r="AC14" s="55"/>
    </row>
    <row r="15" spans="1:29" s="46" customFormat="1" ht="15.75">
      <c r="A15" s="56" t="s">
        <v>25</v>
      </c>
      <c r="B15" s="57" t="s">
        <v>35</v>
      </c>
      <c r="C15" s="57" t="s">
        <v>73</v>
      </c>
      <c r="D15" s="58">
        <v>1107875.4099999999</v>
      </c>
      <c r="E15" s="58">
        <v>1107875.4099999999</v>
      </c>
      <c r="F15" s="59"/>
      <c r="G15" s="59"/>
      <c r="H15" s="59"/>
      <c r="I15" s="59" t="s">
        <v>71</v>
      </c>
      <c r="J15" s="59"/>
      <c r="K15" s="59"/>
      <c r="L15" s="59"/>
      <c r="M15" s="58">
        <v>2536.0700000000002</v>
      </c>
      <c r="N15" s="59"/>
      <c r="O15" s="58">
        <v>1107875.4099999999</v>
      </c>
      <c r="P15" s="58">
        <v>819827.81</v>
      </c>
      <c r="Q15" s="58">
        <v>398835.13</v>
      </c>
      <c r="R15" s="58">
        <v>2326538.35</v>
      </c>
      <c r="S15" s="61" t="s">
        <v>72</v>
      </c>
      <c r="T15" s="59"/>
      <c r="U15" s="59"/>
      <c r="V15" s="58">
        <v>2326538.35</v>
      </c>
      <c r="W15" s="59"/>
      <c r="X15" s="58">
        <v>2326538.35</v>
      </c>
      <c r="AC15" s="55"/>
    </row>
    <row r="16" spans="1:29" s="46" customFormat="1" ht="15.75">
      <c r="A16" s="56" t="s">
        <v>74</v>
      </c>
      <c r="B16" s="57" t="s">
        <v>24</v>
      </c>
      <c r="C16" s="57" t="s">
        <v>70</v>
      </c>
      <c r="D16" s="58">
        <v>2085780.47</v>
      </c>
      <c r="E16" s="58">
        <v>193948.58</v>
      </c>
      <c r="F16" s="58">
        <v>176531.66</v>
      </c>
      <c r="G16" s="58">
        <v>49233.38</v>
      </c>
      <c r="H16" s="58">
        <v>1715300.23</v>
      </c>
      <c r="I16" s="59" t="s">
        <v>71</v>
      </c>
      <c r="J16" s="59"/>
      <c r="K16" s="59"/>
      <c r="L16" s="59"/>
      <c r="M16" s="60">
        <v>629.41999999999996</v>
      </c>
      <c r="N16" s="60">
        <v>120.08</v>
      </c>
      <c r="O16" s="58">
        <v>243181.96</v>
      </c>
      <c r="P16" s="58">
        <v>241708.59</v>
      </c>
      <c r="Q16" s="58">
        <v>134374.22</v>
      </c>
      <c r="R16" s="58">
        <v>2461863.2799999998</v>
      </c>
      <c r="S16" s="61" t="s">
        <v>72</v>
      </c>
      <c r="T16" s="59"/>
      <c r="U16" s="59"/>
      <c r="V16" s="58">
        <v>2461863.2799999998</v>
      </c>
      <c r="W16" s="59"/>
      <c r="X16" s="58">
        <v>2461863.2799999998</v>
      </c>
      <c r="AC16" s="55"/>
    </row>
    <row r="17" spans="1:33" s="46" customFormat="1" ht="15.75">
      <c r="A17" s="56" t="s">
        <v>75</v>
      </c>
      <c r="B17" s="57" t="s">
        <v>36</v>
      </c>
      <c r="C17" s="57" t="s">
        <v>73</v>
      </c>
      <c r="D17" s="58">
        <v>309451.32</v>
      </c>
      <c r="E17" s="58">
        <v>309451.32</v>
      </c>
      <c r="F17" s="59"/>
      <c r="G17" s="59"/>
      <c r="H17" s="59"/>
      <c r="I17" s="59" t="s">
        <v>71</v>
      </c>
      <c r="J17" s="59"/>
      <c r="K17" s="59"/>
      <c r="L17" s="59"/>
      <c r="M17" s="60">
        <v>713.78</v>
      </c>
      <c r="N17" s="59"/>
      <c r="O17" s="58">
        <v>309451.32</v>
      </c>
      <c r="P17" s="58">
        <v>228993.98</v>
      </c>
      <c r="Q17" s="58">
        <v>111402.48</v>
      </c>
      <c r="R17" s="58">
        <v>649847.78</v>
      </c>
      <c r="S17" s="61" t="s">
        <v>72</v>
      </c>
      <c r="T17" s="59"/>
      <c r="U17" s="59"/>
      <c r="V17" s="58">
        <v>649847.78</v>
      </c>
      <c r="W17" s="59"/>
      <c r="X17" s="58">
        <v>649847.78</v>
      </c>
      <c r="AC17" s="55"/>
    </row>
    <row r="18" spans="1:33" s="46" customFormat="1" ht="15.75">
      <c r="A18" s="62"/>
      <c r="B18" s="63"/>
      <c r="C18" s="64" t="s">
        <v>76</v>
      </c>
      <c r="D18" s="65">
        <v>9521650.3800000008</v>
      </c>
      <c r="E18" s="65">
        <v>2092992.07</v>
      </c>
      <c r="F18" s="65">
        <v>697279.33</v>
      </c>
      <c r="G18" s="65">
        <v>200419.8</v>
      </c>
      <c r="H18" s="65">
        <v>6731378.9800000004</v>
      </c>
      <c r="I18" s="66"/>
      <c r="J18" s="66"/>
      <c r="K18" s="66"/>
      <c r="L18" s="66"/>
      <c r="M18" s="65">
        <v>5430.43</v>
      </c>
      <c r="N18" s="67">
        <v>496.54</v>
      </c>
      <c r="O18" s="65">
        <v>2293411.87</v>
      </c>
      <c r="P18" s="65">
        <v>1929012.79</v>
      </c>
      <c r="Q18" s="65">
        <v>1006683.91</v>
      </c>
      <c r="R18" s="65">
        <v>12457347.08</v>
      </c>
      <c r="S18" s="66"/>
      <c r="T18" s="66"/>
      <c r="U18" s="66"/>
      <c r="V18" s="65">
        <v>12457347.08</v>
      </c>
      <c r="W18" s="66"/>
      <c r="X18" s="65">
        <v>12457347.08</v>
      </c>
      <c r="AC18" s="55"/>
    </row>
    <row r="19" spans="1:33" s="46" customFormat="1">
      <c r="A19" s="62"/>
      <c r="B19" s="63"/>
      <c r="C19" s="64" t="s">
        <v>77</v>
      </c>
      <c r="D19" s="65">
        <v>9521650.3800000008</v>
      </c>
      <c r="E19" s="65">
        <v>2092992.07</v>
      </c>
      <c r="F19" s="65">
        <v>697279.33</v>
      </c>
      <c r="G19" s="65">
        <v>200419.8</v>
      </c>
      <c r="H19" s="65">
        <v>6731378.9800000004</v>
      </c>
      <c r="I19" s="66"/>
      <c r="J19" s="66"/>
      <c r="K19" s="66"/>
      <c r="L19" s="66"/>
      <c r="M19" s="65">
        <v>5430.43</v>
      </c>
      <c r="N19" s="67">
        <v>496.54</v>
      </c>
      <c r="O19" s="65">
        <v>2293411.87</v>
      </c>
      <c r="P19" s="65">
        <v>1929012.79</v>
      </c>
      <c r="Q19" s="65">
        <v>1006683.91</v>
      </c>
      <c r="R19" s="65">
        <v>12457347.08</v>
      </c>
      <c r="S19" s="66"/>
      <c r="T19" s="66"/>
      <c r="U19" s="66"/>
      <c r="V19" s="65">
        <v>12457347.08</v>
      </c>
      <c r="W19" s="66"/>
      <c r="X19" s="65">
        <v>12457347.08</v>
      </c>
    </row>
    <row r="21" spans="1:33" s="46" customFormat="1">
      <c r="B21" s="68" t="s">
        <v>78</v>
      </c>
      <c r="C21" s="86"/>
      <c r="D21" s="86"/>
      <c r="F21" s="69"/>
      <c r="G21" s="69"/>
      <c r="J21" s="87"/>
      <c r="K21" s="87"/>
      <c r="L21" s="87"/>
      <c r="M21" s="87"/>
      <c r="AD21" s="70" t="s">
        <v>79</v>
      </c>
      <c r="AE21" s="70" t="s">
        <v>79</v>
      </c>
    </row>
    <row r="22" spans="1:33" s="46" customFormat="1" ht="21.75" customHeight="1">
      <c r="B22" s="71"/>
      <c r="C22" s="88" t="s">
        <v>80</v>
      </c>
      <c r="D22" s="88"/>
      <c r="E22" s="72"/>
      <c r="F22" s="88" t="s">
        <v>81</v>
      </c>
      <c r="G22" s="88"/>
      <c r="H22" s="73"/>
      <c r="I22" s="72"/>
      <c r="J22" s="88" t="s">
        <v>82</v>
      </c>
      <c r="K22" s="88"/>
      <c r="L22" s="88"/>
      <c r="M22" s="88"/>
    </row>
    <row r="23" spans="1:33" s="46" customFormat="1">
      <c r="B23" s="68" t="s">
        <v>83</v>
      </c>
      <c r="C23" s="86"/>
      <c r="D23" s="86"/>
      <c r="F23" s="69"/>
      <c r="G23" s="69"/>
      <c r="J23" s="87"/>
      <c r="K23" s="87"/>
      <c r="L23" s="87"/>
      <c r="M23" s="87"/>
      <c r="AF23" s="70" t="s">
        <v>79</v>
      </c>
      <c r="AG23" s="70" t="s">
        <v>79</v>
      </c>
    </row>
    <row r="24" spans="1:33" s="46" customFormat="1" ht="17.25" customHeight="1">
      <c r="B24" s="74"/>
      <c r="C24" s="88" t="s">
        <v>80</v>
      </c>
      <c r="D24" s="88"/>
      <c r="E24" s="72"/>
      <c r="F24" s="88" t="s">
        <v>81</v>
      </c>
      <c r="G24" s="88"/>
      <c r="H24" s="73"/>
      <c r="I24" s="72"/>
      <c r="J24" s="88" t="s">
        <v>82</v>
      </c>
      <c r="K24" s="88"/>
      <c r="L24" s="88"/>
      <c r="M24" s="88"/>
    </row>
  </sheetData>
  <mergeCells count="38">
    <mergeCell ref="A8:X8"/>
    <mergeCell ref="A2:X2"/>
    <mergeCell ref="A3:X3"/>
    <mergeCell ref="A5:X5"/>
    <mergeCell ref="A6:X6"/>
    <mergeCell ref="K7:L7"/>
    <mergeCell ref="A9:A11"/>
    <mergeCell ref="B9:B11"/>
    <mergeCell ref="C9:C11"/>
    <mergeCell ref="D9:L9"/>
    <mergeCell ref="M9:N9"/>
    <mergeCell ref="V9:V11"/>
    <mergeCell ref="W9:W11"/>
    <mergeCell ref="X9:X11"/>
    <mergeCell ref="D10:D11"/>
    <mergeCell ref="E10:I10"/>
    <mergeCell ref="J10:J11"/>
    <mergeCell ref="K10:L10"/>
    <mergeCell ref="M10:M11"/>
    <mergeCell ref="N10:N11"/>
    <mergeCell ref="P9:P11"/>
    <mergeCell ref="Q9:Q11"/>
    <mergeCell ref="R9:R11"/>
    <mergeCell ref="S9:S11"/>
    <mergeCell ref="T9:T11"/>
    <mergeCell ref="U9:U11"/>
    <mergeCell ref="O9:O11"/>
    <mergeCell ref="A13:X13"/>
    <mergeCell ref="C21:D21"/>
    <mergeCell ref="J21:M21"/>
    <mergeCell ref="C22:D22"/>
    <mergeCell ref="F22:G22"/>
    <mergeCell ref="J22:M22"/>
    <mergeCell ref="C23:D23"/>
    <mergeCell ref="J23:M23"/>
    <mergeCell ref="C24:D24"/>
    <mergeCell ref="F24:G24"/>
    <mergeCell ref="J24:M24"/>
  </mergeCells>
  <pageMargins left="0.31496062874794001" right="0.31496062874794001" top="0.78740155696868896" bottom="0.31496062874794001" header="0.19685038924217199" footer="0.19685038924217199"/>
  <pageSetup paperSize="9" fitToHeight="0" orientation="landscape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КП</vt:lpstr>
      <vt:lpstr>СЗ к тенд</vt:lpstr>
      <vt:lpstr>КП!Область_печати</vt:lpstr>
      <vt:lpstr>'СЗ к тенд'!Область_печати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2024-12-24T09:03:42Z</dcterms:modified>
</cp:coreProperties>
</file>